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Лист1!$A$1:$L$57</definedName>
    <definedName function="false" hidden="false" localSheetId="0" name="_xlnm.Print_Area" vbProcedure="false">Лист1!$A$1:$L$57</definedName>
    <definedName function="false" hidden="false" localSheetId="0" name="_xlnm.Print_Area_0" vbProcedure="false">Лист1!$A$1:$L$57</definedName>
    <definedName function="false" hidden="false" localSheetId="0" name="_xlnm.Print_Area_0_0" vbProcedure="false">Лист1!$A$3:$L$57</definedName>
    <definedName function="false" hidden="false" localSheetId="0" name="_xlnm.Print_Area_0_0_0" vbProcedure="false">Лист1!$A$3:$L$57</definedName>
    <definedName function="false" hidden="false" localSheetId="0" name="_xlnm.Print_Area_0_0_0_0" vbProcedure="false">Лист1!$A$3:$L$57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<sst xmlns="http://schemas.openxmlformats.org/spreadsheetml/2006/main" count="57" uniqueCount="55">
  <si>
    <t>Приложение №1 к Постановлению № 57  от  28.10.2020г</t>
  </si>
  <si>
    <t>Отчет об исполнении бюджета</t>
  </si>
  <si>
    <t>Суляевского сельского поселения за  9  месяцев  2020 года</t>
  </si>
  <si>
    <t>Наименование показателей</t>
  </si>
  <si>
    <t>Суляевское сельское поселение</t>
  </si>
  <si>
    <t>Факт 9 мес. 2019 года</t>
  </si>
  <si>
    <t>план 2020 год</t>
  </si>
  <si>
    <t>план за 9 мес. 2020 г</t>
  </si>
  <si>
    <t>факт за 9 мес. 2020 г</t>
  </si>
  <si>
    <t>% к факту  2019</t>
  </si>
  <si>
    <t>% к плану 2020</t>
  </si>
  <si>
    <t>Остаток средств на 1.01.2020 года</t>
  </si>
  <si>
    <t>Военный комиссариат</t>
  </si>
  <si>
    <t>ВСЕГО Собственных доходов</t>
  </si>
  <si>
    <t>В том числе:</t>
  </si>
  <si>
    <t>Акцизы</t>
  </si>
  <si>
    <t>НДФЛ</t>
  </si>
  <si>
    <t>Единый сельскох.налог</t>
  </si>
  <si>
    <t>Земельный налог</t>
  </si>
  <si>
    <t>Налог на имущество физических лиц</t>
  </si>
  <si>
    <t>Аренда земли,имущества</t>
  </si>
  <si>
    <t>Госпошлина</t>
  </si>
  <si>
    <t>Аренда  имущества</t>
  </si>
  <si>
    <t>Прочие доходы от компенсации затрат бюджета</t>
  </si>
  <si>
    <t>Штрафы</t>
  </si>
  <si>
    <t>Прочие поступления от денежных взысканий</t>
  </si>
  <si>
    <t>Невыясненные</t>
  </si>
  <si>
    <t>Безвозмездные</t>
  </si>
  <si>
    <t>Дотация на выравнивание</t>
  </si>
  <si>
    <t>Дотация на сбалансированность</t>
  </si>
  <si>
    <t>Прочие межбюджетные трансферты</t>
  </si>
  <si>
    <t>Субвенция прочая (адм.комиссия)</t>
  </si>
  <si>
    <t>Субвенция воинский учет</t>
  </si>
  <si>
    <t>Субсидия(ЛПХ)</t>
  </si>
  <si>
    <t>Субсидия на поддержку городской среды</t>
  </si>
  <si>
    <t>Межбюджетные трансферты на осущ полномочий по решению вопросов местного значения</t>
  </si>
  <si>
    <t>Прочие межбюджетные трансферты (сбалансированность)</t>
  </si>
  <si>
    <t>ИТОГО доходы</t>
  </si>
  <si>
    <t>% дотации к собственным доходам</t>
  </si>
  <si>
    <t>ВСЕГО Расходы</t>
  </si>
  <si>
    <t>В т.ч. в счет дотации3103,6</t>
  </si>
  <si>
    <t>Органы местного самоуправления</t>
  </si>
  <si>
    <t>в т.ч. Резервный фонд</t>
  </si>
  <si>
    <t>Национальная оборона</t>
  </si>
  <si>
    <t>Жилищно-коммунальное хозяйство</t>
  </si>
  <si>
    <t>Социальная политика</t>
  </si>
  <si>
    <t>Межбюджетные трансферты:</t>
  </si>
  <si>
    <t>Дорожное хозяйство</t>
  </si>
  <si>
    <t>Прочие:</t>
  </si>
  <si>
    <t>Чрезвычайные ситуации и стихийные бедствия</t>
  </si>
  <si>
    <t>молодежная политика и обучение</t>
  </si>
  <si>
    <t>спорт и физическая культура</t>
  </si>
  <si>
    <t>СМИ</t>
  </si>
  <si>
    <t>Культура</t>
  </si>
  <si>
    <t>Остаток средств на 01.10.2020 года</t>
  </si>
</sst>
</file>

<file path=xl/styles.xml><?xml version="1.0" encoding="utf-8"?>
<styleSheet xmlns="http://schemas.openxmlformats.org/spreadsheetml/2006/main">
  <numFmts count="3">
    <numFmt formatCode="GENERAL" numFmtId="164"/>
    <numFmt formatCode="0.0" numFmtId="165"/>
    <numFmt formatCode="_-* #,##0.00_р_._-;\-* #,##0.00_р_._-;_-* \-??_р_._-;_-@_-" numFmtId="166"/>
  </numFmts>
  <fonts count="11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name val="Arial Cyr"/>
      <family val="2"/>
      <charset val="204"/>
    </font>
    <font>
      <b val="true"/>
      <sz val="10"/>
      <name val="Arial Cyr"/>
      <family val="2"/>
      <charset val="204"/>
    </font>
    <font>
      <b val="true"/>
      <sz val="14"/>
      <color rgb="FFFF0000"/>
      <name val="Arial Cyr"/>
      <family val="2"/>
      <charset val="204"/>
    </font>
    <font>
      <b val="true"/>
      <sz val="12"/>
      <name val="Arial Cyr"/>
      <family val="2"/>
      <charset val="204"/>
    </font>
    <font>
      <sz val="12"/>
      <name val="Arial Cyr"/>
      <family val="2"/>
      <charset val="204"/>
    </font>
    <font>
      <b val="true"/>
      <i val="true"/>
      <sz val="12"/>
      <name val="Arial Cyr"/>
      <family val="2"/>
      <charset val="204"/>
    </font>
    <font>
      <b val="true"/>
      <i val="true"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 diagonalDown="false" diagonalUp="false">
      <left/>
      <right/>
      <top/>
      <bottom/>
      <diagonal/>
    </border>
    <border diagonalDown="false" diagonalUp="false">
      <left style="thin"/>
      <right/>
      <top style="thin"/>
      <bottom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/>
      <right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medium"/>
      <right style="thin"/>
      <top style="medium"/>
      <bottom style="medium"/>
      <diagonal/>
    </border>
    <border diagonalDown="false" diagonalUp="false">
      <left style="thin"/>
      <right style="thin"/>
      <top style="medium"/>
      <bottom style="medium"/>
      <diagonal/>
    </border>
    <border diagonalDown="false" diagonalUp="false">
      <left style="thin"/>
      <right/>
      <top style="medium"/>
      <bottom style="medium"/>
      <diagonal/>
    </border>
    <border diagonalDown="false" diagonalUp="false">
      <left/>
      <right style="thin"/>
      <top style="medium"/>
      <bottom style="medium"/>
      <diagonal/>
    </border>
    <border diagonalDown="false" diagonalUp="false">
      <left/>
      <right/>
      <top style="medium"/>
      <bottom style="medium"/>
      <diagonal/>
    </border>
    <border diagonalDown="false" diagonalUp="false">
      <left/>
      <right style="medium"/>
      <top style="medium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/>
      <right/>
      <top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 style="thin"/>
      <right/>
      <top/>
      <bottom style="thin"/>
      <diagonal/>
    </border>
    <border diagonalDown="false" diagonalUp="false">
      <left/>
      <right style="thin"/>
      <top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/>
      <right/>
      <top style="thin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8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4" fillId="0" fontId="8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5" fillId="0" fontId="8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6" fillId="0" fontId="8" numFmtId="164" xfId="0">
      <alignment horizontal="center" indent="0" shrinkToFit="false" textRotation="0" vertical="bottom" wrapText="true"/>
      <protection hidden="false" locked="true"/>
    </xf>
    <xf applyAlignment="false" applyBorder="true" applyFont="true" applyProtection="false" borderId="7" fillId="0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8" fillId="0" fontId="5" numFmtId="165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9" fillId="0" fontId="8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0" fillId="0" fontId="8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1" fillId="0" fontId="8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2" fillId="0" fontId="8" numFmtId="164" xfId="0">
      <alignment horizontal="center" indent="0" shrinkToFit="false" textRotation="0" vertical="bottom" wrapText="true"/>
      <protection hidden="false" locked="true"/>
    </xf>
    <xf applyAlignment="false" applyBorder="true" applyFont="true" applyProtection="false" borderId="13" fillId="0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3" fillId="0" fontId="5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4" fillId="0" fontId="5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3" fillId="0" fontId="5" numFmtId="165" xfId="0">
      <alignment horizontal="right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5" fillId="0" fontId="0" numFmtId="165" xfId="15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15" fillId="0" fontId="0" numFmtId="165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16" fillId="0" fontId="0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5" fillId="0" fontId="0" numFmtId="165" xfId="0">
      <alignment horizontal="right" indent="0" shrinkToFit="false" textRotation="0" vertical="bottom" wrapText="false"/>
      <protection hidden="false" locked="true"/>
    </xf>
    <xf applyAlignment="true" applyBorder="true" applyFont="true" applyProtection="true" borderId="15" fillId="0" fontId="0" numFmtId="165" xfId="15">
      <alignment horizontal="right" indent="0" shrinkToFit="false" textRotation="0" vertical="bottom" wrapText="false"/>
      <protection hidden="false" locked="true"/>
    </xf>
    <xf applyAlignment="true" applyBorder="true" applyFont="false" applyProtection="false" borderId="15" fillId="0" fontId="0" numFmtId="165" xfId="0">
      <alignment horizontal="right" indent="0" shrinkToFit="false" textRotation="0" vertical="bottom" wrapText="false"/>
      <protection hidden="false" locked="true"/>
    </xf>
    <xf applyAlignment="true" applyBorder="true" applyFont="false" applyProtection="false" borderId="16" fillId="0" fontId="0" numFmtId="165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15" fillId="0" fontId="5" numFmtId="165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13" fillId="0" fontId="0" numFmtId="165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17" fillId="0" fontId="0" numFmtId="165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18" fillId="0" fontId="0" numFmtId="165" xfId="0">
      <alignment horizontal="right" indent="0" shrinkToFit="false" textRotation="0" vertical="bottom" wrapText="false"/>
      <protection hidden="false" locked="true"/>
    </xf>
    <xf applyAlignment="true" applyBorder="true" applyFont="false" applyProtection="false" borderId="19" fillId="0" fontId="0" numFmtId="165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20" fillId="0" fontId="0" numFmtId="165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19" fillId="0" fontId="0" numFmtId="165" xfId="0">
      <alignment horizontal="right" indent="0" shrinkToFit="false" textRotation="0" vertical="bottom" wrapText="false"/>
      <protection hidden="false" locked="true"/>
    </xf>
    <xf applyAlignment="true" applyBorder="true" applyFont="false" applyProtection="false" borderId="20" fillId="0" fontId="0" numFmtId="165" xfId="0">
      <alignment horizontal="right" indent="0" shrinkToFit="false" textRotation="0" vertical="bottom" wrapText="false"/>
      <protection hidden="false" locked="true"/>
    </xf>
    <xf applyAlignment="false" applyBorder="true" applyFont="true" applyProtection="false" borderId="15" fillId="0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5" fillId="0" fontId="5" numFmtId="165" xfId="15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5" fillId="0" fontId="5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6" fillId="0" fontId="5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5" fillId="0" fontId="0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6" fillId="0" fontId="0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3" fillId="0" fontId="0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9" fillId="0" fontId="0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0" fillId="0" fontId="0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7" fillId="0" fontId="0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8" fillId="0" fontId="0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5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5" fillId="0" fontId="0" numFmtId="165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15" fillId="0" fontId="0" numFmtId="165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5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1" fillId="0" fontId="5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2" fillId="0" fontId="5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5" fillId="0" fontId="0" numFmtId="165" xfId="0">
      <alignment horizontal="general" indent="0" shrinkToFit="false" textRotation="0" vertical="bottom" wrapText="true"/>
      <protection hidden="false" locked="true"/>
    </xf>
    <xf applyAlignment="false" applyBorder="true" applyFont="true" applyProtection="false" borderId="15" fillId="0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5" fillId="0" fontId="10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0" fillId="0" fontId="10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0" fillId="0" fontId="5" numFmtId="165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6"/>
  <sheetViews>
    <sheetView colorId="64" defaultGridColor="true" rightToLeft="false" showFormulas="false" showGridLines="true" showOutlineSymbols="true" showRowColHeaders="true" showZeros="true" tabSelected="true" topLeftCell="A26" view="pageBreakPreview" windowProtection="false" workbookViewId="0" zoomScale="100" zoomScaleNormal="100" zoomScalePageLayoutView="100">
      <selection activeCell="I8" activeCellId="0" pane="topLeft" sqref="I8"/>
    </sheetView>
  </sheetViews>
  <sheetFormatPr defaultRowHeight="12.75"/>
  <cols>
    <col collapsed="false" hidden="false" max="1" min="1" style="0" width="50.2091836734694"/>
    <col collapsed="false" hidden="false" max="2" min="2" style="0" width="8.14285714285714"/>
    <col collapsed="false" hidden="false" max="3" min="3" style="0" width="5.85714285714286"/>
    <col collapsed="false" hidden="false" max="4" min="4" style="0" width="7.71428571428571"/>
    <col collapsed="false" hidden="false" max="5" min="5" style="0" width="5.13775510204082"/>
    <col collapsed="false" hidden="false" max="6" min="6" style="0" width="12.7091836734694"/>
    <col collapsed="false" hidden="false" max="7" min="7" style="0" width="8"/>
    <col collapsed="false" hidden="false" max="8" min="8" style="0" width="7.71428571428571"/>
    <col collapsed="false" hidden="false" max="9" min="9" style="0" width="6.71428571428571"/>
    <col collapsed="false" hidden="false" max="10" min="10" style="0" width="5.42857142857143"/>
    <col collapsed="false" hidden="false" max="11" min="11" style="0" width="5.28061224489796"/>
    <col collapsed="false" hidden="false" max="12" min="12" style="0" width="7.29081632653061"/>
    <col collapsed="false" hidden="false" max="1025" min="13" style="0" width="9.14285714285714"/>
  </cols>
  <sheetData>
    <row collapsed="false" customFormat="false" customHeight="false" hidden="true" ht="17.65" outlineLevel="0" r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collapsed="false" customFormat="false" customHeight="false" hidden="false" ht="17.65" outlineLevel="0" r="2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collapsed="false" customFormat="false" customHeight="false" hidden="false" ht="18" outlineLevel="0" r="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collapsed="false" customFormat="false" customHeight="false" hidden="false" ht="18" outlineLevel="0" r="4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collapsed="false" customFormat="false" customHeight="false" hidden="false" ht="13.5" outlineLevel="0" r="5"/>
    <row collapsed="false" customFormat="false" customHeight="true" hidden="false" ht="18" outlineLevel="0" r="6">
      <c r="A6" s="3" t="s">
        <v>3</v>
      </c>
      <c r="B6" s="4" t="s">
        <v>4</v>
      </c>
      <c r="C6" s="4"/>
      <c r="D6" s="4"/>
      <c r="E6" s="4"/>
      <c r="F6" s="4"/>
      <c r="G6" s="4"/>
      <c r="H6" s="4"/>
      <c r="I6" s="4"/>
      <c r="J6" s="4"/>
      <c r="K6" s="4"/>
      <c r="L6" s="4"/>
    </row>
    <row collapsed="false" customFormat="false" customHeight="false" hidden="false" ht="13.5" outlineLevel="0" r="7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collapsed="false" customFormat="false" customHeight="true" hidden="false" ht="43.5" outlineLevel="0" r="8">
      <c r="A8" s="3"/>
      <c r="B8" s="5" t="s">
        <v>5</v>
      </c>
      <c r="C8" s="5"/>
      <c r="D8" s="6" t="s">
        <v>6</v>
      </c>
      <c r="E8" s="6"/>
      <c r="F8" s="7" t="s">
        <v>7</v>
      </c>
      <c r="G8" s="6" t="s">
        <v>8</v>
      </c>
      <c r="H8" s="6"/>
      <c r="I8" s="6" t="s">
        <v>9</v>
      </c>
      <c r="J8" s="6"/>
      <c r="K8" s="8" t="s">
        <v>10</v>
      </c>
      <c r="L8" s="8"/>
    </row>
    <row collapsed="false" customFormat="false" customHeight="true" hidden="false" ht="17.25" outlineLevel="0" r="9">
      <c r="A9" s="9" t="s">
        <v>11</v>
      </c>
      <c r="B9" s="10" t="n">
        <v>1610.6</v>
      </c>
      <c r="C9" s="10"/>
      <c r="D9" s="11"/>
      <c r="E9" s="12"/>
      <c r="F9" s="13"/>
      <c r="G9" s="11"/>
      <c r="H9" s="12"/>
      <c r="I9" s="11"/>
      <c r="J9" s="12"/>
      <c r="K9" s="11"/>
      <c r="L9" s="14"/>
    </row>
    <row collapsed="false" customFormat="false" customHeight="true" hidden="false" ht="18" outlineLevel="0" r="10">
      <c r="A10" s="9" t="s">
        <v>12</v>
      </c>
      <c r="B10" s="10"/>
      <c r="C10" s="10"/>
      <c r="D10" s="11"/>
      <c r="E10" s="12"/>
      <c r="F10" s="13"/>
      <c r="G10" s="11"/>
      <c r="H10" s="12"/>
      <c r="I10" s="11"/>
      <c r="J10" s="12"/>
      <c r="K10" s="11"/>
      <c r="L10" s="14"/>
    </row>
    <row collapsed="false" customFormat="false" customHeight="true" hidden="false" ht="19.5" outlineLevel="0" r="11">
      <c r="A11" s="15" t="s">
        <v>13</v>
      </c>
      <c r="B11" s="16" t="n">
        <f aca="false">B13+B14+B15+B16+B17+B19+B21+B22+B18+B23+B24</f>
        <v>3995.1</v>
      </c>
      <c r="C11" s="16"/>
      <c r="D11" s="16" t="n">
        <f aca="false">D18+D17+D16+D14+D15+D23+D24+D19+D13+D21</f>
        <v>7254.6</v>
      </c>
      <c r="E11" s="16"/>
      <c r="F11" s="17" t="n">
        <f aca="false">F14+F15+F16+F18+F17+F19+F23+F24+F13+F21</f>
        <v>5441</v>
      </c>
      <c r="G11" s="16" t="n">
        <f aca="false">G18+G17+G16+G14+G15+G19+G20+G24+G23+G13+G21</f>
        <v>3840.7</v>
      </c>
      <c r="H11" s="16"/>
      <c r="I11" s="18" t="n">
        <f aca="false">G11/B11*100</f>
        <v>96.1352657004831</v>
      </c>
      <c r="J11" s="18"/>
      <c r="K11" s="16" t="n">
        <f aca="false">G11/D11*100</f>
        <v>52.941581892868</v>
      </c>
      <c r="L11" s="16"/>
    </row>
    <row collapsed="false" customFormat="false" customHeight="true" hidden="false" ht="21" outlineLevel="0" r="12">
      <c r="A12" s="19" t="s">
        <v>14</v>
      </c>
      <c r="B12" s="20"/>
      <c r="C12" s="20"/>
      <c r="D12" s="21"/>
      <c r="E12" s="21"/>
      <c r="F12" s="22"/>
      <c r="G12" s="21"/>
      <c r="H12" s="21"/>
      <c r="I12" s="23"/>
      <c r="J12" s="23"/>
      <c r="K12" s="16"/>
      <c r="L12" s="16"/>
    </row>
    <row collapsed="false" customFormat="false" customHeight="true" hidden="false" ht="21" outlineLevel="0" r="13">
      <c r="A13" s="19" t="s">
        <v>15</v>
      </c>
      <c r="B13" s="24" t="n">
        <v>1626.6</v>
      </c>
      <c r="C13" s="24"/>
      <c r="D13" s="25" t="n">
        <v>3194.6</v>
      </c>
      <c r="E13" s="25"/>
      <c r="F13" s="26" t="n">
        <v>2396</v>
      </c>
      <c r="G13" s="25" t="n">
        <v>2108</v>
      </c>
      <c r="H13" s="25"/>
      <c r="I13" s="23" t="n">
        <f aca="false">G13/B13*100</f>
        <v>129.595475224394</v>
      </c>
      <c r="J13" s="23"/>
      <c r="K13" s="27" t="n">
        <f aca="false">G13/D13*100</f>
        <v>65.9863519689476</v>
      </c>
      <c r="L13" s="27"/>
    </row>
    <row collapsed="false" customFormat="false" customHeight="true" hidden="false" ht="18" outlineLevel="0" r="14">
      <c r="A14" s="19" t="s">
        <v>16</v>
      </c>
      <c r="B14" s="21" t="n">
        <v>493.7</v>
      </c>
      <c r="C14" s="21"/>
      <c r="D14" s="21" t="n">
        <v>900</v>
      </c>
      <c r="E14" s="21"/>
      <c r="F14" s="22" t="n">
        <v>675</v>
      </c>
      <c r="G14" s="21" t="n">
        <v>646.8</v>
      </c>
      <c r="H14" s="21"/>
      <c r="I14" s="28" t="n">
        <f aca="false">G14/B14*100</f>
        <v>131.010735264331</v>
      </c>
      <c r="J14" s="28"/>
      <c r="K14" s="21" t="n">
        <f aca="false">G14/D14*100</f>
        <v>71.8666666666667</v>
      </c>
      <c r="L14" s="21"/>
    </row>
    <row collapsed="false" customFormat="false" customHeight="true" hidden="false" ht="18" outlineLevel="0" r="15">
      <c r="A15" s="19" t="s">
        <v>17</v>
      </c>
      <c r="B15" s="21" t="n">
        <v>405</v>
      </c>
      <c r="C15" s="21"/>
      <c r="D15" s="21" t="n">
        <v>300</v>
      </c>
      <c r="E15" s="21"/>
      <c r="F15" s="22" t="n">
        <v>225</v>
      </c>
      <c r="G15" s="21" t="n">
        <v>492</v>
      </c>
      <c r="H15" s="21"/>
      <c r="I15" s="28" t="n">
        <f aca="false">G15/B15*100</f>
        <v>121.481481481481</v>
      </c>
      <c r="J15" s="28"/>
      <c r="K15" s="21" t="n">
        <f aca="false">G15/D15*100</f>
        <v>164</v>
      </c>
      <c r="L15" s="21"/>
    </row>
    <row collapsed="false" customFormat="false" customHeight="true" hidden="false" ht="18" outlineLevel="0" r="16">
      <c r="A16" s="19" t="s">
        <v>18</v>
      </c>
      <c r="B16" s="21" t="n">
        <v>870.9</v>
      </c>
      <c r="C16" s="21"/>
      <c r="D16" s="21" t="n">
        <v>2670</v>
      </c>
      <c r="E16" s="21"/>
      <c r="F16" s="22" t="n">
        <v>2002.5</v>
      </c>
      <c r="G16" s="21" t="n">
        <v>469.8</v>
      </c>
      <c r="H16" s="21"/>
      <c r="I16" s="28" t="n">
        <f aca="false">G16/B16*100</f>
        <v>53.9441956596624</v>
      </c>
      <c r="J16" s="28"/>
      <c r="K16" s="21" t="n">
        <f aca="false">G16/D16*100</f>
        <v>17.5955056179775</v>
      </c>
      <c r="L16" s="21"/>
    </row>
    <row collapsed="false" customFormat="false" customHeight="true" hidden="false" ht="18.75" outlineLevel="0" r="17">
      <c r="A17" s="19" t="s">
        <v>19</v>
      </c>
      <c r="B17" s="21" t="n">
        <v>65.7</v>
      </c>
      <c r="C17" s="21"/>
      <c r="D17" s="21" t="n">
        <v>190</v>
      </c>
      <c r="E17" s="21"/>
      <c r="F17" s="22" t="n">
        <v>142.5</v>
      </c>
      <c r="G17" s="21" t="n">
        <v>29.5</v>
      </c>
      <c r="H17" s="21"/>
      <c r="I17" s="28" t="n">
        <f aca="false">G17/B17*100</f>
        <v>44.9010654490107</v>
      </c>
      <c r="J17" s="28"/>
      <c r="K17" s="21" t="n">
        <f aca="false">G17/D17*100</f>
        <v>15.5263157894737</v>
      </c>
      <c r="L17" s="21"/>
    </row>
    <row collapsed="false" customFormat="false" customHeight="true" hidden="false" ht="18.75" outlineLevel="0" r="18">
      <c r="A18" s="19" t="s">
        <v>20</v>
      </c>
      <c r="B18" s="21" t="n">
        <v>6.6</v>
      </c>
      <c r="C18" s="21"/>
      <c r="D18" s="21"/>
      <c r="E18" s="21"/>
      <c r="F18" s="22"/>
      <c r="G18" s="21"/>
      <c r="H18" s="21"/>
      <c r="I18" s="28" t="n">
        <f aca="false">G18/B18*100</f>
        <v>0</v>
      </c>
      <c r="J18" s="28"/>
      <c r="K18" s="21"/>
      <c r="L18" s="21"/>
    </row>
    <row collapsed="false" customFormat="false" customHeight="true" hidden="false" ht="18.75" outlineLevel="0" r="19">
      <c r="A19" s="19" t="s">
        <v>21</v>
      </c>
      <c r="B19" s="21"/>
      <c r="C19" s="21"/>
      <c r="D19" s="21"/>
      <c r="E19" s="21"/>
      <c r="F19" s="22"/>
      <c r="G19" s="21"/>
      <c r="H19" s="21"/>
      <c r="I19" s="28"/>
      <c r="J19" s="28"/>
      <c r="K19" s="21"/>
      <c r="L19" s="21"/>
    </row>
    <row collapsed="false" customFormat="false" customHeight="true" hidden="false" ht="25.35" outlineLevel="0" r="20">
      <c r="A20" s="19" t="s">
        <v>22</v>
      </c>
      <c r="B20" s="25"/>
      <c r="C20" s="25"/>
      <c r="D20" s="25"/>
      <c r="E20" s="25"/>
      <c r="F20" s="22"/>
      <c r="G20" s="25" t="n">
        <v>6.6</v>
      </c>
      <c r="H20" s="25"/>
      <c r="I20" s="28"/>
      <c r="J20" s="28"/>
      <c r="K20" s="21"/>
      <c r="L20" s="21"/>
    </row>
    <row collapsed="false" customFormat="false" customHeight="true" hidden="false" ht="18.75" outlineLevel="0" r="21">
      <c r="A21" s="19" t="s">
        <v>23</v>
      </c>
      <c r="B21" s="25" t="n">
        <v>95</v>
      </c>
      <c r="C21" s="25"/>
      <c r="D21" s="25"/>
      <c r="E21" s="25"/>
      <c r="F21" s="22"/>
      <c r="G21" s="25" t="n">
        <v>88</v>
      </c>
      <c r="H21" s="25"/>
      <c r="I21" s="29"/>
      <c r="J21" s="30"/>
      <c r="K21" s="31"/>
      <c r="L21" s="32"/>
    </row>
    <row collapsed="false" customFormat="false" customHeight="true" hidden="false" ht="18.75" outlineLevel="0" r="22">
      <c r="A22" s="19" t="s">
        <v>24</v>
      </c>
      <c r="B22" s="25" t="n">
        <v>-2</v>
      </c>
      <c r="C22" s="25"/>
      <c r="D22" s="33"/>
      <c r="E22" s="34"/>
      <c r="F22" s="22"/>
      <c r="G22" s="33"/>
      <c r="H22" s="34"/>
      <c r="I22" s="29"/>
      <c r="J22" s="30"/>
      <c r="K22" s="31"/>
      <c r="L22" s="32"/>
    </row>
    <row collapsed="false" customFormat="false" customHeight="true" hidden="false" ht="18" outlineLevel="0" r="23">
      <c r="A23" s="19" t="s">
        <v>25</v>
      </c>
      <c r="B23" s="25" t="n">
        <v>418.3</v>
      </c>
      <c r="C23" s="25"/>
      <c r="D23" s="25"/>
      <c r="E23" s="25"/>
      <c r="F23" s="22"/>
      <c r="G23" s="25"/>
      <c r="H23" s="25"/>
      <c r="I23" s="28"/>
      <c r="J23" s="28"/>
      <c r="K23" s="21"/>
      <c r="L23" s="21"/>
    </row>
    <row collapsed="false" customFormat="false" customHeight="true" hidden="false" ht="17.25" outlineLevel="0" r="24">
      <c r="A24" s="19" t="s">
        <v>26</v>
      </c>
      <c r="B24" s="25" t="n">
        <v>15.3</v>
      </c>
      <c r="C24" s="25"/>
      <c r="D24" s="25"/>
      <c r="E24" s="25"/>
      <c r="F24" s="22"/>
      <c r="G24" s="25"/>
      <c r="H24" s="25"/>
      <c r="I24" s="28"/>
      <c r="J24" s="28"/>
      <c r="K24" s="21"/>
      <c r="L24" s="21"/>
    </row>
    <row collapsed="false" customFormat="false" customHeight="true" hidden="false" ht="19.5" outlineLevel="0" r="25">
      <c r="A25" s="35" t="s">
        <v>27</v>
      </c>
      <c r="B25" s="36" t="n">
        <f aca="false">B26+B27+B31+B29+B30+B28+B34+B32</f>
        <v>4067.3</v>
      </c>
      <c r="C25" s="36"/>
      <c r="D25" s="37" t="n">
        <f aca="false">D26+D27+D29+D30+D31+D28+D34+D33</f>
        <v>4533.7</v>
      </c>
      <c r="E25" s="37"/>
      <c r="F25" s="38" t="n">
        <f aca="false">F26+F30+F29+F31+F28+F34+F33</f>
        <v>3420.2</v>
      </c>
      <c r="G25" s="37" t="n">
        <f aca="false">G26+G27+G29+G30+G31+G28+G34</f>
        <v>3103.6</v>
      </c>
      <c r="H25" s="37"/>
      <c r="I25" s="16" t="n">
        <f aca="false">G25/B25*100</f>
        <v>76.3061490423623</v>
      </c>
      <c r="J25" s="16"/>
      <c r="K25" s="37" t="n">
        <f aca="false">G25/D25*100</f>
        <v>68.456227805104</v>
      </c>
      <c r="L25" s="37"/>
    </row>
    <row collapsed="false" customFormat="false" customHeight="true" hidden="false" ht="19.5" outlineLevel="0" r="26">
      <c r="A26" s="19" t="s">
        <v>28</v>
      </c>
      <c r="B26" s="39" t="n">
        <v>1746</v>
      </c>
      <c r="C26" s="39"/>
      <c r="D26" s="39" t="n">
        <v>2274</v>
      </c>
      <c r="E26" s="39"/>
      <c r="F26" s="40" t="n">
        <v>1705.5</v>
      </c>
      <c r="G26" s="39" t="n">
        <v>1895</v>
      </c>
      <c r="H26" s="39"/>
      <c r="I26" s="41" t="n">
        <f aca="false">G26/B26*100</f>
        <v>108.533791523482</v>
      </c>
      <c r="J26" s="41"/>
      <c r="K26" s="21" t="n">
        <f aca="false">G26/D26*100</f>
        <v>83.3333333333333</v>
      </c>
      <c r="L26" s="21"/>
    </row>
    <row collapsed="false" customFormat="false" customHeight="true" hidden="true" ht="19.5" outlineLevel="0" r="27">
      <c r="A27" s="19" t="s">
        <v>29</v>
      </c>
      <c r="B27" s="39"/>
      <c r="C27" s="39"/>
      <c r="D27" s="39"/>
      <c r="E27" s="39"/>
      <c r="F27" s="40"/>
      <c r="G27" s="39"/>
      <c r="H27" s="39"/>
      <c r="I27" s="39" t="e">
        <f aca="false">G27/B27*100</f>
        <v>#DIV/0!</v>
      </c>
      <c r="J27" s="39"/>
      <c r="K27" s="21" t="e">
        <f aca="false">G27/D27*100</f>
        <v>#DIV/0!</v>
      </c>
      <c r="L27" s="21"/>
    </row>
    <row collapsed="false" customFormat="false" customHeight="true" hidden="false" ht="19.5" outlineLevel="0" r="28">
      <c r="A28" s="19" t="s">
        <v>30</v>
      </c>
      <c r="B28" s="23" t="n">
        <v>632.9</v>
      </c>
      <c r="C28" s="23"/>
      <c r="D28" s="23"/>
      <c r="E28" s="23"/>
      <c r="F28" s="40"/>
      <c r="G28" s="23"/>
      <c r="H28" s="23"/>
      <c r="I28" s="39"/>
      <c r="J28" s="39"/>
      <c r="K28" s="21"/>
      <c r="L28" s="21"/>
    </row>
    <row collapsed="false" customFormat="false" customHeight="true" hidden="false" ht="19.5" outlineLevel="0" r="29">
      <c r="A29" s="19" t="s">
        <v>31</v>
      </c>
      <c r="B29" s="39" t="n">
        <v>4.2</v>
      </c>
      <c r="C29" s="39"/>
      <c r="D29" s="39" t="n">
        <v>5.5</v>
      </c>
      <c r="E29" s="39"/>
      <c r="F29" s="40" t="n">
        <v>4.1</v>
      </c>
      <c r="G29" s="39" t="n">
        <v>4.1</v>
      </c>
      <c r="H29" s="39"/>
      <c r="I29" s="41" t="n">
        <f aca="false">G29/B29*100</f>
        <v>97.6190476190476</v>
      </c>
      <c r="J29" s="41"/>
      <c r="K29" s="21" t="n">
        <f aca="false">G29/D29*100</f>
        <v>74.5454545454545</v>
      </c>
      <c r="L29" s="21"/>
    </row>
    <row collapsed="false" customFormat="false" customHeight="true" hidden="false" ht="24.6" outlineLevel="0" r="30">
      <c r="A30" s="19" t="s">
        <v>32</v>
      </c>
      <c r="B30" s="39" t="n">
        <v>244.2</v>
      </c>
      <c r="C30" s="39"/>
      <c r="D30" s="39" t="n">
        <v>253</v>
      </c>
      <c r="E30" s="39"/>
      <c r="F30" s="40" t="n">
        <v>189.7</v>
      </c>
      <c r="G30" s="39" t="n">
        <v>164.5</v>
      </c>
      <c r="H30" s="39"/>
      <c r="I30" s="41" t="n">
        <f aca="false">G30/B30*100</f>
        <v>67.3628173628174</v>
      </c>
      <c r="J30" s="41"/>
      <c r="K30" s="21" t="n">
        <f aca="false">G30/D30*100</f>
        <v>65.0197628458498</v>
      </c>
      <c r="L30" s="21"/>
    </row>
    <row collapsed="false" customFormat="false" customHeight="true" hidden="true" ht="19.5" outlineLevel="0" r="31">
      <c r="A31" s="19" t="s">
        <v>33</v>
      </c>
      <c r="B31" s="39"/>
      <c r="C31" s="39"/>
      <c r="D31" s="39"/>
      <c r="E31" s="39"/>
      <c r="F31" s="40"/>
      <c r="G31" s="39"/>
      <c r="H31" s="39"/>
      <c r="I31" s="41" t="e">
        <f aca="false">G31/B31*100</f>
        <v>#DIV/0!</v>
      </c>
      <c r="J31" s="41"/>
      <c r="K31" s="21" t="e">
        <f aca="false">G31/D31*100</f>
        <v>#DIV/0!</v>
      </c>
      <c r="L31" s="21"/>
    </row>
    <row collapsed="false" customFormat="false" customHeight="true" hidden="false" ht="28.35" outlineLevel="0" r="32">
      <c r="A32" s="19" t="s">
        <v>34</v>
      </c>
      <c r="B32" s="23"/>
      <c r="C32" s="23"/>
      <c r="D32" s="42"/>
      <c r="E32" s="43"/>
      <c r="F32" s="40"/>
      <c r="G32" s="42"/>
      <c r="H32" s="43"/>
      <c r="I32" s="44"/>
      <c r="J32" s="45"/>
      <c r="K32" s="31"/>
      <c r="L32" s="32"/>
    </row>
    <row collapsed="false" customFormat="false" customHeight="true" hidden="false" ht="49.25" outlineLevel="0" r="33">
      <c r="A33" s="46" t="s">
        <v>35</v>
      </c>
      <c r="B33" s="42"/>
      <c r="C33" s="43"/>
      <c r="D33" s="23" t="n">
        <v>1</v>
      </c>
      <c r="E33" s="23"/>
      <c r="F33" s="40" t="n">
        <v>0.8</v>
      </c>
      <c r="G33" s="47"/>
      <c r="H33" s="47"/>
      <c r="I33" s="47"/>
      <c r="J33" s="47"/>
      <c r="K33" s="48"/>
      <c r="L33" s="48"/>
    </row>
    <row collapsed="false" customFormat="false" customHeight="true" hidden="false" ht="27.6" outlineLevel="0" r="34">
      <c r="A34" s="46" t="s">
        <v>36</v>
      </c>
      <c r="B34" s="23" t="n">
        <v>1440</v>
      </c>
      <c r="C34" s="23"/>
      <c r="D34" s="23" t="n">
        <v>2000.2</v>
      </c>
      <c r="E34" s="23"/>
      <c r="F34" s="40" t="n">
        <v>1520.1</v>
      </c>
      <c r="G34" s="23" t="n">
        <v>1040</v>
      </c>
      <c r="H34" s="23"/>
      <c r="I34" s="41"/>
      <c r="J34" s="41"/>
      <c r="K34" s="21"/>
      <c r="L34" s="21"/>
    </row>
    <row collapsed="false" customFormat="false" customHeight="true" hidden="false" ht="19.5" outlineLevel="0" r="35">
      <c r="A35" s="35" t="s">
        <v>37</v>
      </c>
      <c r="B35" s="37" t="n">
        <f aca="false">B11+B25</f>
        <v>8062.4</v>
      </c>
      <c r="C35" s="37"/>
      <c r="D35" s="37" t="n">
        <f aca="false">D11+D25</f>
        <v>11788.3</v>
      </c>
      <c r="E35" s="37"/>
      <c r="F35" s="38" t="n">
        <f aca="false">F25+F11</f>
        <v>8861.2</v>
      </c>
      <c r="G35" s="37" t="n">
        <f aca="false">G11+G25</f>
        <v>6944.3</v>
      </c>
      <c r="H35" s="37"/>
      <c r="I35" s="16" t="n">
        <f aca="false">G35/B35*100</f>
        <v>86.1319210160746</v>
      </c>
      <c r="J35" s="16"/>
      <c r="K35" s="37" t="n">
        <f aca="false">G35/D35*100</f>
        <v>58.9084091853787</v>
      </c>
      <c r="L35" s="37"/>
    </row>
    <row collapsed="false" customFormat="false" customHeight="true" hidden="false" ht="19.5" outlineLevel="0" r="36">
      <c r="A36" s="49" t="s">
        <v>38</v>
      </c>
      <c r="B36" s="20" t="n">
        <f aca="false">B25/B11*100</f>
        <v>101.80721383695</v>
      </c>
      <c r="C36" s="20"/>
      <c r="D36" s="21" t="n">
        <f aca="false">D25/D11*100</f>
        <v>62.4941416480578</v>
      </c>
      <c r="E36" s="21"/>
      <c r="F36" s="22" t="n">
        <f aca="false">F25/F11*100</f>
        <v>62.8597684249219</v>
      </c>
      <c r="G36" s="21" t="n">
        <f aca="false">G25/G11*100</f>
        <v>80.808186007759</v>
      </c>
      <c r="H36" s="21"/>
      <c r="I36" s="41" t="n">
        <f aca="false">G36/B36*100</f>
        <v>79.3737329234622</v>
      </c>
      <c r="J36" s="41"/>
      <c r="K36" s="21" t="n">
        <f aca="false">G36/D36*100</f>
        <v>129.305217860001</v>
      </c>
      <c r="L36" s="21"/>
    </row>
    <row collapsed="false" customFormat="false" customHeight="true" hidden="false" ht="23.25" outlineLevel="0" r="37">
      <c r="A37" s="35" t="s">
        <v>39</v>
      </c>
      <c r="B37" s="37" t="n">
        <f aca="false">B39+B41+B42+B43+B44+B45+B46+B51</f>
        <v>7978.8</v>
      </c>
      <c r="C37" s="37"/>
      <c r="D37" s="50" t="n">
        <f aca="false">D39+D41+D42+D43+D44+D45+D46+D51</f>
        <v>13401.7</v>
      </c>
      <c r="E37" s="50"/>
      <c r="F37" s="51" t="n">
        <f aca="false">F39+F42+F41+F43+F44+F45+F46+F51</f>
        <v>10474.6</v>
      </c>
      <c r="G37" s="50" t="n">
        <f aca="false">H39+H41+H42+H43+H44+H45+H46+H51</f>
        <v>6012.3</v>
      </c>
      <c r="H37" s="50"/>
      <c r="I37" s="41" t="n">
        <f aca="false">G37/B37*100</f>
        <v>75.3534366070086</v>
      </c>
      <c r="J37" s="41"/>
      <c r="K37" s="37" t="n">
        <f aca="false">G37/D37*100</f>
        <v>44.86221897222</v>
      </c>
      <c r="L37" s="37"/>
    </row>
    <row collapsed="false" customFormat="false" customHeight="true" hidden="false" ht="51.75" outlineLevel="0" r="38">
      <c r="A38" s="19" t="s">
        <v>14</v>
      </c>
      <c r="B38" s="52"/>
      <c r="C38" s="52"/>
      <c r="D38" s="52"/>
      <c r="E38" s="52"/>
      <c r="F38" s="52"/>
      <c r="G38" s="52" t="s">
        <v>40</v>
      </c>
      <c r="H38" s="32"/>
      <c r="I38" s="16"/>
      <c r="J38" s="16"/>
      <c r="K38" s="37"/>
      <c r="L38" s="37"/>
    </row>
    <row collapsed="false" customFormat="false" customHeight="true" hidden="false" ht="18" outlineLevel="0" r="39">
      <c r="A39" s="53" t="s">
        <v>41</v>
      </c>
      <c r="B39" s="54" t="n">
        <v>2689.7</v>
      </c>
      <c r="C39" s="54"/>
      <c r="D39" s="54" t="n">
        <v>3281.5</v>
      </c>
      <c r="E39" s="54"/>
      <c r="F39" s="54" t="n">
        <v>2351.5</v>
      </c>
      <c r="G39" s="54" t="n">
        <f aca="false">800+439.3</f>
        <v>1239.3</v>
      </c>
      <c r="H39" s="55" t="n">
        <v>2109.1</v>
      </c>
      <c r="I39" s="16" t="n">
        <f aca="false">H39/B39*100</f>
        <v>78.4139495110979</v>
      </c>
      <c r="J39" s="16"/>
      <c r="K39" s="37" t="n">
        <f aca="false">H39/D39*100</f>
        <v>64.2724363857992</v>
      </c>
      <c r="L39" s="37"/>
    </row>
    <row collapsed="false" customFormat="false" customHeight="true" hidden="false" ht="18" outlineLevel="0" r="40">
      <c r="A40" s="19" t="s">
        <v>42</v>
      </c>
      <c r="B40" s="39"/>
      <c r="C40" s="39"/>
      <c r="D40" s="39" t="n">
        <v>40</v>
      </c>
      <c r="E40" s="39"/>
      <c r="F40" s="43" t="n">
        <v>30</v>
      </c>
      <c r="G40" s="39"/>
      <c r="H40" s="43"/>
      <c r="I40" s="16"/>
      <c r="J40" s="16"/>
      <c r="K40" s="37"/>
      <c r="L40" s="37"/>
    </row>
    <row collapsed="false" customFormat="false" customHeight="true" hidden="false" ht="18" outlineLevel="0" r="41">
      <c r="A41" s="53" t="s">
        <v>43</v>
      </c>
      <c r="B41" s="54" t="n">
        <v>146.8</v>
      </c>
      <c r="C41" s="54"/>
      <c r="D41" s="54" t="n">
        <v>253</v>
      </c>
      <c r="E41" s="54"/>
      <c r="F41" s="54" t="n">
        <v>189.7</v>
      </c>
      <c r="G41" s="54" t="n">
        <f aca="false">95.7+68.8</f>
        <v>164.5</v>
      </c>
      <c r="H41" s="55" t="n">
        <v>164.5</v>
      </c>
      <c r="I41" s="16" t="n">
        <f aca="false">H41/B41*100</f>
        <v>112.057220708447</v>
      </c>
      <c r="J41" s="16"/>
      <c r="K41" s="37" t="n">
        <f aca="false">H41/D41*100</f>
        <v>65.0197628458498</v>
      </c>
      <c r="L41" s="37"/>
    </row>
    <row collapsed="false" customFormat="false" customHeight="true" hidden="false" ht="18.75" outlineLevel="0" r="42">
      <c r="A42" s="53" t="s">
        <v>44</v>
      </c>
      <c r="B42" s="54" t="n">
        <v>1743.4</v>
      </c>
      <c r="C42" s="54"/>
      <c r="D42" s="54" t="n">
        <v>1623.4</v>
      </c>
      <c r="E42" s="54"/>
      <c r="F42" s="54" t="n">
        <v>1321.9</v>
      </c>
      <c r="G42" s="54"/>
      <c r="H42" s="55" t="n">
        <v>886.5</v>
      </c>
      <c r="I42" s="16" t="n">
        <f aca="false">H42/B42*100</f>
        <v>50.8489159114374</v>
      </c>
      <c r="J42" s="16"/>
      <c r="K42" s="37" t="n">
        <f aca="false">H42/D42*100</f>
        <v>54.6076136503634</v>
      </c>
      <c r="L42" s="37"/>
    </row>
    <row collapsed="false" customFormat="false" customHeight="true" hidden="false" ht="20.25" outlineLevel="0" r="43">
      <c r="A43" s="53" t="s">
        <v>45</v>
      </c>
      <c r="B43" s="54" t="n">
        <v>7</v>
      </c>
      <c r="C43" s="54"/>
      <c r="D43" s="54" t="n">
        <v>12</v>
      </c>
      <c r="E43" s="54"/>
      <c r="F43" s="54" t="n">
        <v>9</v>
      </c>
      <c r="G43" s="54"/>
      <c r="H43" s="55" t="n">
        <v>7</v>
      </c>
      <c r="I43" s="16" t="n">
        <f aca="false">H43/B43*100</f>
        <v>100</v>
      </c>
      <c r="J43" s="16"/>
      <c r="K43" s="37" t="n">
        <f aca="false">H43/D43*100</f>
        <v>58.3333333333333</v>
      </c>
      <c r="L43" s="37"/>
    </row>
    <row collapsed="false" customFormat="false" customHeight="true" hidden="false" ht="18" outlineLevel="0" r="44">
      <c r="A44" s="53" t="s">
        <v>46</v>
      </c>
      <c r="B44" s="54" t="n">
        <v>51</v>
      </c>
      <c r="C44" s="54"/>
      <c r="D44" s="54" t="n">
        <v>68</v>
      </c>
      <c r="E44" s="54"/>
      <c r="F44" s="54" t="n">
        <v>51</v>
      </c>
      <c r="G44" s="54"/>
      <c r="H44" s="55" t="n">
        <v>34</v>
      </c>
      <c r="I44" s="16" t="n">
        <f aca="false">H44/B44*100</f>
        <v>66.6666666666667</v>
      </c>
      <c r="J44" s="16"/>
      <c r="K44" s="37" t="n">
        <f aca="false">H44/D44*100</f>
        <v>50</v>
      </c>
      <c r="L44" s="37"/>
    </row>
    <row collapsed="false" customFormat="false" customHeight="true" hidden="false" ht="18" outlineLevel="0" r="45">
      <c r="A45" s="53" t="s">
        <v>47</v>
      </c>
      <c r="B45" s="54" t="n">
        <v>843.9</v>
      </c>
      <c r="C45" s="54"/>
      <c r="D45" s="54" t="n">
        <v>4104.2</v>
      </c>
      <c r="E45" s="54"/>
      <c r="F45" s="55" t="n">
        <v>3305.5</v>
      </c>
      <c r="G45" s="54"/>
      <c r="H45" s="55" t="n">
        <v>436.3</v>
      </c>
      <c r="I45" s="16" t="n">
        <f aca="false">H45/B45*100</f>
        <v>51.7004384405735</v>
      </c>
      <c r="J45" s="16"/>
      <c r="K45" s="37" t="n">
        <f aca="false">H45/D45*100</f>
        <v>10.6305735587934</v>
      </c>
      <c r="L45" s="37"/>
    </row>
    <row collapsed="false" customFormat="false" customHeight="true" hidden="false" ht="19.5" outlineLevel="0" r="46">
      <c r="A46" s="53" t="s">
        <v>48</v>
      </c>
      <c r="B46" s="54" t="n">
        <v>53.3</v>
      </c>
      <c r="C46" s="54"/>
      <c r="D46" s="54" t="n">
        <f aca="false">D47+D48+D49+D50</f>
        <v>284.6</v>
      </c>
      <c r="E46" s="54"/>
      <c r="F46" s="54" t="n">
        <f aca="false">F47+F48+F49+F50</f>
        <v>214.4</v>
      </c>
      <c r="G46" s="54"/>
      <c r="H46" s="54" t="n">
        <f aca="false">H47+H48+H49+H50</f>
        <v>81</v>
      </c>
      <c r="I46" s="16"/>
      <c r="J46" s="16"/>
      <c r="K46" s="37" t="n">
        <f aca="false">H46/D46*100</f>
        <v>28.4609978917779</v>
      </c>
      <c r="L46" s="37"/>
    </row>
    <row collapsed="false" customFormat="false" customHeight="true" hidden="false" ht="19.5" outlineLevel="0" r="47">
      <c r="A47" s="19" t="s">
        <v>49</v>
      </c>
      <c r="B47" s="21" t="n">
        <v>26.1</v>
      </c>
      <c r="C47" s="21"/>
      <c r="D47" s="21" t="n">
        <v>137.6</v>
      </c>
      <c r="E47" s="21"/>
      <c r="F47" s="32" t="n">
        <v>103.2</v>
      </c>
      <c r="G47" s="21"/>
      <c r="H47" s="32" t="n">
        <v>58</v>
      </c>
      <c r="I47" s="16"/>
      <c r="J47" s="16"/>
      <c r="K47" s="37" t="n">
        <f aca="false">H47/D47*100</f>
        <v>42.1511627906977</v>
      </c>
      <c r="L47" s="37"/>
    </row>
    <row collapsed="false" customFormat="false" customHeight="true" hidden="false" ht="19.5" outlineLevel="0" r="48">
      <c r="A48" s="19" t="s">
        <v>50</v>
      </c>
      <c r="B48" s="21" t="n">
        <v>12.1</v>
      </c>
      <c r="C48" s="21"/>
      <c r="D48" s="21" t="n">
        <v>28</v>
      </c>
      <c r="E48" s="21"/>
      <c r="F48" s="32" t="n">
        <v>22</v>
      </c>
      <c r="G48" s="21"/>
      <c r="H48" s="32" t="n">
        <v>4.2</v>
      </c>
      <c r="I48" s="16"/>
      <c r="J48" s="16"/>
      <c r="K48" s="37" t="n">
        <f aca="false">H48/D48*100</f>
        <v>15</v>
      </c>
      <c r="L48" s="37"/>
    </row>
    <row collapsed="false" customFormat="false" customHeight="true" hidden="false" ht="19.5" outlineLevel="0" r="49">
      <c r="A49" s="19" t="s">
        <v>51</v>
      </c>
      <c r="B49" s="21"/>
      <c r="C49" s="21"/>
      <c r="D49" s="21" t="n">
        <v>20</v>
      </c>
      <c r="E49" s="21"/>
      <c r="F49" s="32" t="n">
        <v>15</v>
      </c>
      <c r="G49" s="21"/>
      <c r="H49" s="32"/>
      <c r="I49" s="16"/>
      <c r="J49" s="16"/>
      <c r="K49" s="37" t="n">
        <f aca="false">H49/D49*100</f>
        <v>0</v>
      </c>
      <c r="L49" s="37"/>
    </row>
    <row collapsed="false" customFormat="false" customHeight="true" hidden="false" ht="19.5" outlineLevel="0" r="50">
      <c r="A50" s="19" t="s">
        <v>52</v>
      </c>
      <c r="B50" s="21" t="n">
        <v>15.1</v>
      </c>
      <c r="C50" s="21"/>
      <c r="D50" s="21" t="n">
        <v>99</v>
      </c>
      <c r="E50" s="21"/>
      <c r="F50" s="32" t="n">
        <v>74.2</v>
      </c>
      <c r="G50" s="37"/>
      <c r="H50" s="32" t="n">
        <v>18.8</v>
      </c>
      <c r="I50" s="16"/>
      <c r="J50" s="16"/>
      <c r="K50" s="37" t="n">
        <f aca="false">H50/D50*100</f>
        <v>18.989898989899</v>
      </c>
      <c r="L50" s="37"/>
    </row>
    <row collapsed="false" customFormat="false" customHeight="true" hidden="false" ht="19.5" outlineLevel="0" r="51">
      <c r="A51" s="35" t="s">
        <v>53</v>
      </c>
      <c r="B51" s="37" t="n">
        <v>2443.7</v>
      </c>
      <c r="C51" s="37"/>
      <c r="D51" s="37" t="n">
        <v>3775</v>
      </c>
      <c r="E51" s="37"/>
      <c r="F51" s="56" t="n">
        <v>3031.6</v>
      </c>
      <c r="G51" s="37" t="n">
        <f aca="false">899.8+800</f>
        <v>1699.8</v>
      </c>
      <c r="H51" s="56" t="n">
        <v>2293.9</v>
      </c>
      <c r="I51" s="16" t="n">
        <f aca="false">H51/B51*100</f>
        <v>93.8699513033515</v>
      </c>
      <c r="J51" s="16"/>
      <c r="K51" s="37" t="n">
        <f aca="false">H51/D51*100</f>
        <v>60.7655629139073</v>
      </c>
      <c r="L51" s="37"/>
    </row>
    <row collapsed="false" customFormat="false" customHeight="true" hidden="false" ht="19.5" outlineLevel="0" r="52">
      <c r="A52" s="35" t="s">
        <v>54</v>
      </c>
      <c r="B52" s="37" t="n">
        <v>2541.3</v>
      </c>
      <c r="C52" s="37"/>
      <c r="D52" s="37"/>
      <c r="E52" s="37"/>
      <c r="F52" s="37"/>
      <c r="G52" s="37"/>
      <c r="H52" s="56"/>
      <c r="I52" s="37"/>
      <c r="J52" s="37"/>
      <c r="K52" s="43"/>
      <c r="L52" s="43"/>
    </row>
    <row collapsed="false" customFormat="false" customHeight="false" hidden="false" ht="15.75" outlineLevel="0" r="53">
      <c r="A53" s="35" t="s">
        <v>12</v>
      </c>
      <c r="B53" s="37" t="n">
        <f aca="false">G30-H41</f>
        <v>0</v>
      </c>
      <c r="C53" s="37"/>
      <c r="D53" s="37"/>
      <c r="E53" s="37"/>
      <c r="F53" s="37"/>
      <c r="G53" s="37"/>
      <c r="H53" s="56"/>
      <c r="I53" s="56"/>
      <c r="J53" s="56"/>
      <c r="K53" s="56"/>
      <c r="L53" s="56"/>
    </row>
    <row collapsed="false" customFormat="false" customHeight="false" hidden="false" ht="14.25" outlineLevel="0" r="56"/>
  </sheetData>
  <mergeCells count="198">
    <mergeCell ref="B2:K2"/>
    <mergeCell ref="A6:A8"/>
    <mergeCell ref="B6:L7"/>
    <mergeCell ref="B8:C8"/>
    <mergeCell ref="D8:E8"/>
    <mergeCell ref="G8:H8"/>
    <mergeCell ref="I8:J8"/>
    <mergeCell ref="K8:L8"/>
    <mergeCell ref="B9:C9"/>
    <mergeCell ref="B10:C10"/>
    <mergeCell ref="B11:C11"/>
    <mergeCell ref="D11:E11"/>
    <mergeCell ref="G11:H11"/>
    <mergeCell ref="I11:J11"/>
    <mergeCell ref="K11:L11"/>
    <mergeCell ref="B12:C12"/>
    <mergeCell ref="D12:E12"/>
    <mergeCell ref="G12:H12"/>
    <mergeCell ref="I12:J12"/>
    <mergeCell ref="K12:L12"/>
    <mergeCell ref="B13:C13"/>
    <mergeCell ref="D13:E13"/>
    <mergeCell ref="G13:H13"/>
    <mergeCell ref="I13:J13"/>
    <mergeCell ref="K13:L13"/>
    <mergeCell ref="B14:C14"/>
    <mergeCell ref="D14:E14"/>
    <mergeCell ref="G14:H14"/>
    <mergeCell ref="I14:J14"/>
    <mergeCell ref="K14:L14"/>
    <mergeCell ref="B15:C15"/>
    <mergeCell ref="D15:E15"/>
    <mergeCell ref="G15:H15"/>
    <mergeCell ref="I15:J15"/>
    <mergeCell ref="K15:L15"/>
    <mergeCell ref="B16:C16"/>
    <mergeCell ref="D16:E16"/>
    <mergeCell ref="G16:H16"/>
    <mergeCell ref="I16:J16"/>
    <mergeCell ref="K16:L16"/>
    <mergeCell ref="B17:C17"/>
    <mergeCell ref="D17:E17"/>
    <mergeCell ref="G17:H17"/>
    <mergeCell ref="I17:J17"/>
    <mergeCell ref="K17:L17"/>
    <mergeCell ref="B18:C18"/>
    <mergeCell ref="D18:E18"/>
    <mergeCell ref="G18:H18"/>
    <mergeCell ref="I18:J18"/>
    <mergeCell ref="K18:L18"/>
    <mergeCell ref="B19:C19"/>
    <mergeCell ref="D19:E19"/>
    <mergeCell ref="G19:H19"/>
    <mergeCell ref="I19:J19"/>
    <mergeCell ref="K19:L19"/>
    <mergeCell ref="B20:C20"/>
    <mergeCell ref="D20:E20"/>
    <mergeCell ref="G20:H20"/>
    <mergeCell ref="I20:J20"/>
    <mergeCell ref="K20:L20"/>
    <mergeCell ref="B21:C21"/>
    <mergeCell ref="D21:E21"/>
    <mergeCell ref="G21:H21"/>
    <mergeCell ref="B22:C22"/>
    <mergeCell ref="B23:C23"/>
    <mergeCell ref="D23:E23"/>
    <mergeCell ref="G23:H23"/>
    <mergeCell ref="I23:J23"/>
    <mergeCell ref="K23:L23"/>
    <mergeCell ref="B24:C24"/>
    <mergeCell ref="D24:E24"/>
    <mergeCell ref="G24:H24"/>
    <mergeCell ref="I24:J24"/>
    <mergeCell ref="K24:L24"/>
    <mergeCell ref="B25:C25"/>
    <mergeCell ref="D25:E25"/>
    <mergeCell ref="G25:H25"/>
    <mergeCell ref="I25:J25"/>
    <mergeCell ref="K25:L25"/>
    <mergeCell ref="B26:C26"/>
    <mergeCell ref="D26:E26"/>
    <mergeCell ref="G26:H26"/>
    <mergeCell ref="I26:J26"/>
    <mergeCell ref="K26:L26"/>
    <mergeCell ref="B27:C27"/>
    <mergeCell ref="D27:E27"/>
    <mergeCell ref="G27:H27"/>
    <mergeCell ref="I27:J27"/>
    <mergeCell ref="K27:L27"/>
    <mergeCell ref="B28:C28"/>
    <mergeCell ref="D28:E28"/>
    <mergeCell ref="G28:H28"/>
    <mergeCell ref="I28:J28"/>
    <mergeCell ref="K28:L28"/>
    <mergeCell ref="B29:C29"/>
    <mergeCell ref="D29:E29"/>
    <mergeCell ref="G29:H29"/>
    <mergeCell ref="I29:J29"/>
    <mergeCell ref="K29:L29"/>
    <mergeCell ref="B30:C30"/>
    <mergeCell ref="D30:E30"/>
    <mergeCell ref="G30:H30"/>
    <mergeCell ref="I30:J30"/>
    <mergeCell ref="K30:L30"/>
    <mergeCell ref="B31:C31"/>
    <mergeCell ref="D31:E31"/>
    <mergeCell ref="G31:H31"/>
    <mergeCell ref="I31:J31"/>
    <mergeCell ref="K31:L31"/>
    <mergeCell ref="B32:C32"/>
    <mergeCell ref="D33:E33"/>
    <mergeCell ref="G33:H33"/>
    <mergeCell ref="I33:J33"/>
    <mergeCell ref="K33:L33"/>
    <mergeCell ref="B34:C34"/>
    <mergeCell ref="D34:E34"/>
    <mergeCell ref="G34:H34"/>
    <mergeCell ref="I34:J34"/>
    <mergeCell ref="K34:L34"/>
    <mergeCell ref="B35:C35"/>
    <mergeCell ref="D35:E35"/>
    <mergeCell ref="G35:H35"/>
    <mergeCell ref="I35:J35"/>
    <mergeCell ref="K35:L35"/>
    <mergeCell ref="B36:C36"/>
    <mergeCell ref="D36:E36"/>
    <mergeCell ref="G36:H36"/>
    <mergeCell ref="I36:J36"/>
    <mergeCell ref="K36:L36"/>
    <mergeCell ref="B37:C37"/>
    <mergeCell ref="D37:E37"/>
    <mergeCell ref="G37:H37"/>
    <mergeCell ref="I37:J37"/>
    <mergeCell ref="K37:L37"/>
    <mergeCell ref="B38:C38"/>
    <mergeCell ref="D38:E38"/>
    <mergeCell ref="I38:J38"/>
    <mergeCell ref="K38:L38"/>
    <mergeCell ref="B39:C39"/>
    <mergeCell ref="D39:E39"/>
    <mergeCell ref="I39:J39"/>
    <mergeCell ref="K39:L39"/>
    <mergeCell ref="B40:C40"/>
    <mergeCell ref="D40:E40"/>
    <mergeCell ref="I40:J40"/>
    <mergeCell ref="K40:L40"/>
    <mergeCell ref="B41:C41"/>
    <mergeCell ref="D41:E41"/>
    <mergeCell ref="I41:J41"/>
    <mergeCell ref="K41:L41"/>
    <mergeCell ref="B42:C42"/>
    <mergeCell ref="D42:E42"/>
    <mergeCell ref="I42:J42"/>
    <mergeCell ref="K42:L42"/>
    <mergeCell ref="B43:C43"/>
    <mergeCell ref="D43:E43"/>
    <mergeCell ref="I43:J43"/>
    <mergeCell ref="K43:L43"/>
    <mergeCell ref="B44:C44"/>
    <mergeCell ref="D44:E44"/>
    <mergeCell ref="I44:J44"/>
    <mergeCell ref="K44:L44"/>
    <mergeCell ref="B45:C45"/>
    <mergeCell ref="D45:E45"/>
    <mergeCell ref="I45:J45"/>
    <mergeCell ref="K45:L45"/>
    <mergeCell ref="B46:C46"/>
    <mergeCell ref="D46:E46"/>
    <mergeCell ref="I46:J46"/>
    <mergeCell ref="K46:L46"/>
    <mergeCell ref="B47:C47"/>
    <mergeCell ref="D47:E47"/>
    <mergeCell ref="I47:J47"/>
    <mergeCell ref="K47:L47"/>
    <mergeCell ref="B48:C48"/>
    <mergeCell ref="D48:E48"/>
    <mergeCell ref="I48:J48"/>
    <mergeCell ref="K48:L48"/>
    <mergeCell ref="B49:C49"/>
    <mergeCell ref="D49:E49"/>
    <mergeCell ref="I49:J49"/>
    <mergeCell ref="K49:L49"/>
    <mergeCell ref="B50:C50"/>
    <mergeCell ref="D50:E50"/>
    <mergeCell ref="I50:J50"/>
    <mergeCell ref="K50:L50"/>
    <mergeCell ref="B51:C51"/>
    <mergeCell ref="D51:E51"/>
    <mergeCell ref="I51:J51"/>
    <mergeCell ref="K51:L51"/>
    <mergeCell ref="B52:C52"/>
    <mergeCell ref="D52:E52"/>
    <mergeCell ref="I52:J52"/>
    <mergeCell ref="K52:L52"/>
    <mergeCell ref="B53:C53"/>
    <mergeCell ref="D53:E53"/>
    <mergeCell ref="I53:J53"/>
    <mergeCell ref="K53:L53"/>
  </mergeCells>
  <printOptions headings="false" gridLines="false" gridLinesSet="true" horizontalCentered="false" verticalCentered="false"/>
  <pageMargins left="0.15" right="0.170138888888889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9" scale="79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100" zoomScaleNormal="100" zoomScalePageLayoutView="100">
      <selection activeCell="A1" activeCellId="0" pane="topLeft" sqref="A1"/>
    </sheetView>
  </sheetViews>
  <sheetFormatPr defaultRowHeight="12.7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100" zoomScaleNormal="100" zoomScalePageLayoutView="100">
      <selection activeCell="A1" activeCellId="0" pane="topLeft" sqref="A1"/>
    </sheetView>
  </sheetViews>
  <sheetFormatPr defaultRowHeight="12.7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2006-10-19T05:49:42Z</dcterms:created>
  <dc:creator>Бюджетник_1</dc:creator>
  <cp:lastModifiedBy>Nikitina</cp:lastModifiedBy>
  <cp:lastPrinted>2020-10-28T08:44:53Z</cp:lastPrinted>
  <dcterms:modified xsi:type="dcterms:W3CDTF">2020-10-16T05:42:50Z</dcterms:modified>
  <cp:revision>0</cp:revision>
</cp:coreProperties>
</file>